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e9e17775895b1f0/Documents/Hockering Parish Council/Finance/Accounts/2023-2024/"/>
    </mc:Choice>
  </mc:AlternateContent>
  <xr:revisionPtr revIDLastSave="1" documentId="13_ncr:1_{3257CDE0-5019-4823-AA8C-19BE41B7539C}" xr6:coauthVersionLast="47" xr6:coauthVersionMax="47" xr10:uidLastSave="{C6FF9270-CAA5-4784-A0CE-9616A7EE561D}"/>
  <bookViews>
    <workbookView xWindow="-110" yWindow="-110" windowWidth="19420" windowHeight="10420" activeTab="1" xr2:uid="{00000000-000D-0000-FFFF-FFFF00000000}"/>
  </bookViews>
  <sheets>
    <sheet name="Variances" sheetId="1" r:id="rId1"/>
    <sheet name="Reserves" sheetId="2" r:id="rId2"/>
  </sheets>
  <definedNames>
    <definedName name="_xlnm.Print_Area" localSheetId="0">Variances!$A$1:$N$34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2" l="1"/>
  <c r="D23" i="1" l="1"/>
  <c r="M11" i="1" s="1"/>
  <c r="E12" i="2"/>
  <c r="G30" i="1"/>
  <c r="L30" i="1" s="1"/>
  <c r="G28" i="1"/>
  <c r="G21" i="1"/>
  <c r="G19" i="1"/>
  <c r="L19" i="1" s="1"/>
  <c r="M19" i="1" s="1"/>
  <c r="G17" i="1"/>
  <c r="G15" i="1"/>
  <c r="G13" i="1"/>
  <c r="I15" i="1"/>
  <c r="J15" i="1"/>
  <c r="I17" i="1"/>
  <c r="J17" i="1"/>
  <c r="I19" i="1"/>
  <c r="J19" i="1"/>
  <c r="I21" i="1"/>
  <c r="J21" i="1"/>
  <c r="I28" i="1"/>
  <c r="J28" i="1"/>
  <c r="J13" i="1"/>
  <c r="I13" i="1"/>
  <c r="J30" i="1"/>
  <c r="I30" i="1"/>
  <c r="H30" i="1"/>
  <c r="H28" i="1"/>
  <c r="M24" i="1"/>
  <c r="H21" i="1"/>
  <c r="L21" i="1" s="1"/>
  <c r="H19" i="1"/>
  <c r="K19" i="1"/>
  <c r="H17" i="1"/>
  <c r="K17" i="1" s="1"/>
  <c r="H15" i="1"/>
  <c r="K15" i="1" s="1"/>
  <c r="H13" i="1"/>
  <c r="L13" i="1"/>
  <c r="M13" i="1" s="1"/>
  <c r="L24" i="1"/>
  <c r="K30" i="1"/>
  <c r="K13" i="1"/>
  <c r="L17" i="1" l="1"/>
  <c r="M17" i="1" s="1"/>
  <c r="F13" i="2"/>
  <c r="M30" i="1"/>
  <c r="L28" i="1"/>
  <c r="M28" i="1" s="1"/>
  <c r="M21" i="1"/>
  <c r="K28" i="1"/>
  <c r="K21" i="1"/>
  <c r="L15" i="1"/>
  <c r="M15" i="1" s="1"/>
</calcChain>
</file>

<file path=xl/sharedStrings.xml><?xml version="1.0" encoding="utf-8"?>
<sst xmlns="http://schemas.openxmlformats.org/spreadsheetml/2006/main" count="45" uniqueCount="38">
  <si>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</si>
  <si>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</si>
  <si>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</si>
  <si>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</si>
  <si>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</si>
  <si>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</si>
  <si>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</si>
  <si>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</si>
  <si>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</si>
  <si>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</si>
  <si>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</si>
  <si>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</si>
  <si>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</si>
  <si>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</si>
  <si>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</si>
  <si>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</si>
  <si>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</si>
  <si>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</si>
  <si>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</si>
  <si>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</si>
  <si>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</si>
  <si>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</si>
  <si>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</si>
  <si>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</si>
  <si>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</si>
  <si>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</si>
  <si>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</si>
  <si>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</si>
  <si>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</si>
  <si>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</si>
  <si>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</si>
  <si>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</si>
  <si>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HOCKERING PARISH COUNCIL</t>
  </si>
  <si>
    <t>NORFOLK</t>
  </si>
  <si>
    <t>Footpath Flooding Works</t>
  </si>
  <si>
    <t>2022/23</t>
  </si>
  <si>
    <t>During 2022/23 a one off payment of £1566.00 was made to Norfolk Rivers Authority to clear the brook.  A payment of £2035.20 was made to repair play equipment</t>
  </si>
  <si>
    <t>Coronation Street Party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</si>
</sst>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  <charset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3" fontId="3" fillId="2" borderId="1" xfId="0" applyNumberFormat="1" applyFont="1" applyFill="1" applyBorder="1" applyAlignment="1" applyProtection="1">
      <alignment horizontal="center"/>
      <protection locked="0"/>
    </xf>
    <xf numFmtId="0" fontId="12" fillId="0" borderId="0" xfId="0" applyFont="1"/>
    <xf numFmtId="0" fontId="12" fillId="0" borderId="0" xfId="0" applyFont="1" applyAlignment="1">
      <alignment horizontal="center"/>
    </xf>
    <xf numFmtId="3" fontId="12" fillId="0" borderId="0" xfId="0" applyNumberFormat="1" applyFont="1"/>
    <xf numFmtId="10" fontId="12" fillId="0" borderId="0" xfId="0" applyNumberFormat="1" applyFont="1"/>
    <xf numFmtId="0" fontId="12" fillId="0" borderId="0" xfId="0" applyFont="1" applyAlignment="1">
      <alignment vertical="center"/>
    </xf>
    <xf numFmtId="3" fontId="3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vertical="top"/>
    </xf>
    <xf numFmtId="0" fontId="12" fillId="4" borderId="2" xfId="0" applyFont="1" applyFill="1" applyBorder="1" applyAlignment="1">
      <alignment wrapText="1"/>
    </xf>
    <xf numFmtId="0" fontId="13" fillId="0" borderId="0" xfId="0" applyFont="1"/>
    <xf numFmtId="0" fontId="12" fillId="0" borderId="0" xfId="0" applyFont="1" applyAlignment="1">
      <alignment wrapText="1"/>
    </xf>
    <xf numFmtId="0" fontId="12" fillId="0" borderId="2" xfId="0" applyFont="1" applyBorder="1" applyAlignment="1">
      <alignment wrapText="1"/>
    </xf>
    <xf numFmtId="0" fontId="12" fillId="5" borderId="2" xfId="0" applyFont="1" applyFill="1" applyBorder="1" applyAlignment="1">
      <alignment wrapText="1"/>
    </xf>
    <xf numFmtId="3" fontId="3" fillId="0" borderId="0" xfId="0" applyNumberFormat="1" applyFont="1" applyAlignment="1" applyProtection="1">
      <alignment horizontal="center"/>
      <protection locked="0"/>
    </xf>
    <xf numFmtId="0" fontId="12" fillId="0" borderId="0" xfId="0" applyFont="1" applyAlignment="1">
      <alignment horizontal="center" wrapText="1"/>
    </xf>
    <xf numFmtId="0" fontId="14" fillId="6" borderId="2" xfId="0" applyFont="1" applyFill="1" applyBorder="1" applyAlignment="1">
      <alignment horizont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top" wrapText="1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 vertical="center" indent="2"/>
    </xf>
    <xf numFmtId="0" fontId="11" fillId="0" borderId="0" xfId="0" applyFont="1"/>
    <xf numFmtId="0" fontId="17" fillId="0" borderId="0" xfId="0" applyFont="1"/>
    <xf numFmtId="0" fontId="12" fillId="7" borderId="0" xfId="0" applyFont="1" applyFill="1"/>
    <xf numFmtId="3" fontId="3" fillId="7" borderId="0" xfId="0" applyNumberFormat="1" applyFont="1" applyFill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2" xfId="0" applyFont="1" applyBorder="1" applyAlignment="1">
      <alignment wrapText="1"/>
    </xf>
    <xf numFmtId="43" fontId="0" fillId="0" borderId="0" xfId="1" applyFont="1"/>
    <xf numFmtId="43" fontId="0" fillId="0" borderId="3" xfId="1" applyFont="1" applyBorder="1"/>
    <xf numFmtId="43" fontId="11" fillId="0" borderId="4" xfId="1" applyFont="1" applyBorder="1"/>
    <xf numFmtId="43" fontId="0" fillId="0" borderId="0" xfId="1" applyFont="1" applyFill="1"/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wrapText="1"/>
    </xf>
    <xf numFmtId="0" fontId="12" fillId="0" borderId="5" xfId="0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6"/>
  <sheetViews>
    <sheetView topLeftCell="A7" zoomScale="80" zoomScaleNormal="80" workbookViewId="0">
      <selection activeCell="C24" sqref="C24"/>
    </sheetView>
  </sheetViews>
  <sheetFormatPr defaultColWidth="9.1796875" defaultRowHeight="14" x14ac:dyDescent="0.3"/>
  <cols>
    <col min="1" max="1" width="10.81640625" style="3" customWidth="1"/>
    <col min="2" max="2" width="9.1796875" style="3"/>
    <col min="3" max="3" width="32.54296875" style="3" customWidth="1"/>
    <col min="4" max="4" width="9.1796875" style="3"/>
    <col min="5" max="5" width="3.26953125" style="3" customWidth="1"/>
    <col min="6" max="6" width="9.1796875" style="3"/>
    <col min="7" max="7" width="10.1796875" style="3" customWidth="1"/>
    <col min="8" max="8" width="9.54296875" style="3" customWidth="1"/>
    <col min="9" max="11" width="9.1796875" style="3" hidden="1" customWidth="1"/>
    <col min="12" max="12" width="13.26953125" style="3" customWidth="1"/>
    <col min="13" max="13" width="50.453125" style="12" bestFit="1" customWidth="1"/>
    <col min="14" max="14" width="86" style="3" bestFit="1" customWidth="1"/>
    <col min="15" max="16384" width="9.1796875" style="3"/>
  </cols>
  <sheetData>
    <row r="1" spans="1:14" ht="18" x14ac:dyDescent="0.3">
      <c r="A1" s="34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9"/>
    </row>
    <row r="2" spans="1:14" ht="15.5" x14ac:dyDescent="0.3">
      <c r="A2" s="21" t="s">
        <v>17</v>
      </c>
      <c r="B2" s="18"/>
      <c r="C2" s="26" t="s">
        <v>32</v>
      </c>
      <c r="D2" s="18"/>
      <c r="E2" s="18"/>
      <c r="F2" s="18"/>
      <c r="G2" s="18"/>
      <c r="H2" s="18"/>
      <c r="I2" s="18"/>
      <c r="J2" s="18"/>
      <c r="K2" s="18"/>
      <c r="L2" s="9"/>
    </row>
    <row r="3" spans="1:14" ht="14.25" customHeight="1" x14ac:dyDescent="0.3">
      <c r="A3" s="21" t="s">
        <v>18</v>
      </c>
      <c r="C3" s="25" t="s">
        <v>33</v>
      </c>
      <c r="L3" s="9"/>
    </row>
    <row r="4" spans="1:14" x14ac:dyDescent="0.3">
      <c r="A4" s="1" t="s">
        <v>29</v>
      </c>
    </row>
    <row r="5" spans="1:14" ht="99" customHeight="1" x14ac:dyDescent="0.3">
      <c r="A5" s="37" t="s">
        <v>30</v>
      </c>
      <c r="B5" s="38"/>
      <c r="C5" s="38"/>
      <c r="D5" s="38"/>
      <c r="E5" s="38"/>
      <c r="F5" s="38"/>
      <c r="G5" s="38"/>
      <c r="H5" s="38"/>
    </row>
    <row r="6" spans="1:14" x14ac:dyDescent="0.3">
      <c r="A6" s="22"/>
    </row>
    <row r="7" spans="1:14" x14ac:dyDescent="0.3">
      <c r="A7" s="22"/>
      <c r="D7" s="4"/>
      <c r="F7" s="4"/>
      <c r="N7" s="20"/>
    </row>
    <row r="8" spans="1:14" ht="28" x14ac:dyDescent="0.3">
      <c r="D8" s="27" t="s">
        <v>31</v>
      </c>
      <c r="E8" s="20"/>
      <c r="F8" s="27" t="s">
        <v>35</v>
      </c>
      <c r="G8" s="27" t="s">
        <v>0</v>
      </c>
      <c r="H8" s="27" t="s">
        <v>0</v>
      </c>
      <c r="I8" s="27"/>
      <c r="J8" s="27"/>
      <c r="K8" s="27"/>
      <c r="L8" s="28" t="s">
        <v>15</v>
      </c>
      <c r="M8" s="10" t="s">
        <v>10</v>
      </c>
      <c r="N8" s="29" t="s">
        <v>27</v>
      </c>
    </row>
    <row r="9" spans="1:14" x14ac:dyDescent="0.3">
      <c r="D9" s="27" t="s">
        <v>1</v>
      </c>
      <c r="E9" s="20"/>
      <c r="F9" s="27" t="s">
        <v>1</v>
      </c>
      <c r="G9" s="27" t="s">
        <v>1</v>
      </c>
      <c r="H9" s="27" t="s">
        <v>14</v>
      </c>
      <c r="I9" s="27"/>
      <c r="J9" s="27"/>
      <c r="K9" s="20"/>
      <c r="L9" s="20"/>
      <c r="N9" s="12"/>
    </row>
    <row r="10" spans="1:14" ht="14.5" thickBot="1" x14ac:dyDescent="0.35">
      <c r="D10" s="4"/>
      <c r="E10" s="4"/>
      <c r="N10" s="12"/>
    </row>
    <row r="11" spans="1:14" ht="44.25" customHeight="1" thickBot="1" x14ac:dyDescent="0.35">
      <c r="A11" s="35" t="s">
        <v>2</v>
      </c>
      <c r="B11" s="35"/>
      <c r="C11" s="35"/>
      <c r="D11" s="8">
        <v>23001</v>
      </c>
      <c r="F11" s="8">
        <v>21867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1:14" ht="14.5" thickBot="1" x14ac:dyDescent="0.35">
      <c r="D12" s="5"/>
      <c r="F12" s="5"/>
      <c r="N12" s="12"/>
    </row>
    <row r="13" spans="1:14" ht="31.5" customHeight="1" thickBot="1" x14ac:dyDescent="0.35">
      <c r="A13" s="39" t="s">
        <v>20</v>
      </c>
      <c r="B13" s="40"/>
      <c r="C13" s="41"/>
      <c r="D13" s="8">
        <v>10000</v>
      </c>
      <c r="F13" s="8">
        <v>10000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 "NO","YES")</f>
        <v>NO</v>
      </c>
      <c r="M13" s="10" t="str">
        <f>IF((L13="YES")*AND(I13+J13&lt;1),"Explanation not required, difference less than £200"," ")</f>
        <v xml:space="preserve"> </v>
      </c>
      <c r="N13" s="13"/>
    </row>
    <row r="14" spans="1:14" ht="14.5" thickBot="1" x14ac:dyDescent="0.35">
      <c r="D14" s="5"/>
      <c r="F14" s="5"/>
      <c r="G14" s="5"/>
      <c r="H14" s="6"/>
      <c r="K14" s="4"/>
      <c r="L14" s="4"/>
      <c r="N14" s="12"/>
    </row>
    <row r="15" spans="1:14" ht="31.5" customHeight="1" thickBot="1" x14ac:dyDescent="0.35">
      <c r="A15" s="36" t="s">
        <v>3</v>
      </c>
      <c r="B15" s="36"/>
      <c r="C15" s="36"/>
      <c r="D15" s="8">
        <v>687</v>
      </c>
      <c r="F15" s="8">
        <v>515.41999999999996</v>
      </c>
      <c r="G15" s="5">
        <f>F15-D15</f>
        <v>-171.58000000000004</v>
      </c>
      <c r="H15" s="6">
        <f>IF((D15&gt;F15),(D15-F15)/D15,IF(D15&lt;F15,-(D15-F15)/D15,IF(D15=F15,0)))</f>
        <v>0.24975254730713253</v>
      </c>
      <c r="I15" s="3">
        <f>IF(D15-F15&lt;200,0,IF(D15-F15&gt;200,1,IF(D15-F15=200,1)))</f>
        <v>0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IF((H15&lt;15%)*AND(G15&lt;100000)*OR(G15&gt;-100000), "NO","YES")</f>
        <v>YES</v>
      </c>
      <c r="M15" s="10" t="str">
        <f>IF((L15="YES")*AND(I15+J15&lt;1),"Explanation not required, difference less than £200"," ")</f>
        <v>Explanation not required, difference less than £200</v>
      </c>
      <c r="N15" s="13"/>
    </row>
    <row r="16" spans="1:14" ht="14.5" thickBot="1" x14ac:dyDescent="0.35">
      <c r="D16" s="5"/>
      <c r="F16" s="5"/>
      <c r="G16" s="5"/>
      <c r="H16" s="6"/>
      <c r="K16" s="4"/>
      <c r="L16" s="4"/>
      <c r="N16" s="12"/>
    </row>
    <row r="17" spans="1:14" ht="48" customHeight="1" thickBot="1" x14ac:dyDescent="0.35">
      <c r="A17" s="36" t="s">
        <v>4</v>
      </c>
      <c r="B17" s="36"/>
      <c r="C17" s="36"/>
      <c r="D17" s="8">
        <v>5691</v>
      </c>
      <c r="F17" s="8">
        <v>5533</v>
      </c>
      <c r="G17" s="5">
        <f>F17-D17</f>
        <v>-158</v>
      </c>
      <c r="H17" s="6">
        <f>IF((D17&gt;F17),(D17-F17)/D17,IF(D17&lt;F17,-(D17-F17)/D17,IF(D17=F17,0)))</f>
        <v>2.7763134774204886E-2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 "NO","YES")</f>
        <v>NO</v>
      </c>
      <c r="M17" s="10" t="str">
        <f>IF((L17="YES")*AND(I17+J17&lt;1),"Explanation not required, difference less than £200"," ")</f>
        <v xml:space="preserve"> </v>
      </c>
      <c r="N17" s="13"/>
    </row>
    <row r="18" spans="1:14" ht="14.5" thickBot="1" x14ac:dyDescent="0.35">
      <c r="D18" s="5"/>
      <c r="F18" s="5"/>
      <c r="G18" s="5"/>
      <c r="H18" s="6"/>
      <c r="K18" s="4"/>
      <c r="L18" s="4"/>
      <c r="N18" s="12"/>
    </row>
    <row r="19" spans="1:14" ht="20.149999999999999" customHeight="1" thickBot="1" x14ac:dyDescent="0.35">
      <c r="A19" s="36" t="s">
        <v>7</v>
      </c>
      <c r="B19" s="36"/>
      <c r="C19" s="36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 "NO","YES")</f>
        <v>NO</v>
      </c>
      <c r="M19" s="10" t="str">
        <f>IF((L19="YES")*AND(I19+J19&lt;1),"Explanation not required, difference less than £200"," ")</f>
        <v xml:space="preserve"> </v>
      </c>
      <c r="N19" s="13"/>
    </row>
    <row r="20" spans="1:14" ht="14.5" thickBot="1" x14ac:dyDescent="0.35">
      <c r="D20" s="5"/>
      <c r="F20" s="5"/>
      <c r="G20" s="5"/>
      <c r="H20" s="6"/>
      <c r="K20" s="4"/>
      <c r="L20" s="4"/>
      <c r="N20" s="12"/>
    </row>
    <row r="21" spans="1:14" ht="50.25" customHeight="1" thickBot="1" x14ac:dyDescent="0.35">
      <c r="A21" s="36" t="s">
        <v>21</v>
      </c>
      <c r="B21" s="36"/>
      <c r="C21" s="36"/>
      <c r="D21" s="8">
        <v>6130</v>
      </c>
      <c r="F21" s="8">
        <v>9071</v>
      </c>
      <c r="G21" s="5">
        <f>F21-D21</f>
        <v>2941</v>
      </c>
      <c r="H21" s="6">
        <f>IF((D21&gt;F21),(D21-F21)/D21,IF(D21&lt;F21,-(D21-F21)/D21,IF(D21=F21,0)))</f>
        <v>0.47977161500815663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 "NO","YES")</f>
        <v>YES</v>
      </c>
      <c r="M21" s="10" t="str">
        <f>IF((L21="YES")*AND(I21+J21&lt;1),"Explanation not required, difference less than £200"," ")</f>
        <v xml:space="preserve"> </v>
      </c>
      <c r="N21" s="13" t="s">
        <v>36</v>
      </c>
    </row>
    <row r="22" spans="1:14" ht="14.5" thickBot="1" x14ac:dyDescent="0.35">
      <c r="D22" s="5"/>
      <c r="F22" s="5"/>
      <c r="G22" s="5"/>
      <c r="H22" s="6"/>
      <c r="K22" s="4"/>
      <c r="L22" s="4"/>
      <c r="N22" s="12"/>
    </row>
    <row r="23" spans="1:14" ht="20.149999999999999" customHeight="1" thickBot="1" x14ac:dyDescent="0.35">
      <c r="A23" s="7" t="s">
        <v>5</v>
      </c>
      <c r="D23" s="2">
        <f>D11+D13+D15-D17-D19-D21</f>
        <v>21867</v>
      </c>
      <c r="F23" s="2">
        <v>17822</v>
      </c>
      <c r="G23" s="5"/>
      <c r="H23" s="6"/>
      <c r="K23" s="4"/>
      <c r="L23" s="4"/>
      <c r="M23" s="14" t="s">
        <v>12</v>
      </c>
      <c r="N23" s="12"/>
    </row>
    <row r="24" spans="1:14" x14ac:dyDescent="0.3">
      <c r="A24" s="7"/>
      <c r="D24" s="15"/>
      <c r="F24" s="15"/>
      <c r="G24" s="5"/>
      <c r="H24" s="6"/>
      <c r="K24" s="4"/>
      <c r="L24" s="16" t="str">
        <f>IF(F23&gt;(2*F13),"YES","NO")</f>
        <v>NO</v>
      </c>
      <c r="M24" s="17" t="str">
        <f>IF(F23&gt;(2*F13),"EXPLANATION REQUIRED ON RESERVES TAB AS TO WHY CARRY FORWARD RESERVES ARE GREATER THAN TWICE INCOME FROM LOCAL TAXATION/LEVIES"," ")</f>
        <v xml:space="preserve"> </v>
      </c>
      <c r="N24" s="12"/>
    </row>
    <row r="25" spans="1:14" ht="14.5" thickBot="1" x14ac:dyDescent="0.35">
      <c r="D25" s="5"/>
      <c r="F25" s="5"/>
      <c r="G25" s="5"/>
      <c r="H25" s="6"/>
      <c r="K25" s="4"/>
      <c r="L25" s="4"/>
      <c r="N25" s="12"/>
    </row>
    <row r="26" spans="1:14" ht="20.149999999999999" customHeight="1" thickBot="1" x14ac:dyDescent="0.35">
      <c r="A26" s="36" t="s">
        <v>9</v>
      </c>
      <c r="B26" s="36"/>
      <c r="C26" s="36"/>
      <c r="D26" s="8">
        <v>21867</v>
      </c>
      <c r="F26" s="8">
        <v>17822</v>
      </c>
      <c r="G26" s="5"/>
      <c r="H26" s="6"/>
      <c r="K26" s="4"/>
      <c r="L26" s="4"/>
      <c r="M26" s="14" t="s">
        <v>12</v>
      </c>
      <c r="N26" s="12"/>
    </row>
    <row r="27" spans="1:14" ht="14.5" thickBot="1" x14ac:dyDescent="0.35">
      <c r="D27" s="5"/>
      <c r="F27" s="5"/>
      <c r="G27" s="5"/>
      <c r="H27" s="6"/>
      <c r="K27" s="4"/>
      <c r="L27" s="4"/>
      <c r="N27" s="12"/>
    </row>
    <row r="28" spans="1:14" ht="36.75" customHeight="1" thickBot="1" x14ac:dyDescent="0.35">
      <c r="A28" s="36" t="s">
        <v>8</v>
      </c>
      <c r="B28" s="36"/>
      <c r="C28" s="36"/>
      <c r="D28" s="8">
        <v>52467</v>
      </c>
      <c r="F28" s="8">
        <v>52467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 "NO","YES")</f>
        <v>NO</v>
      </c>
      <c r="M28" s="10" t="str">
        <f>IF((L28="YES")*AND(I28+J28&lt;1),"Explanation not required, difference less than £200"," ")</f>
        <v xml:space="preserve"> </v>
      </c>
      <c r="N28" s="13"/>
    </row>
    <row r="29" spans="1:14" ht="14.5" thickBot="1" x14ac:dyDescent="0.35">
      <c r="D29" s="5"/>
      <c r="F29" s="5"/>
      <c r="G29" s="5"/>
      <c r="H29" s="6"/>
      <c r="K29" s="4"/>
      <c r="L29" s="4"/>
      <c r="N29" s="12"/>
    </row>
    <row r="30" spans="1:14" ht="20.149999999999999" customHeight="1" thickBot="1" x14ac:dyDescent="0.35">
      <c r="A30" s="36" t="s">
        <v>6</v>
      </c>
      <c r="B30" s="36"/>
      <c r="C30" s="36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 "NO","YES")</f>
        <v>NO</v>
      </c>
      <c r="M30" s="10" t="str">
        <f>IF((L30="YES")*AND(I30+J30&lt;1),"Explanation not required, difference less than £200"," ")</f>
        <v xml:space="preserve"> </v>
      </c>
      <c r="N30" s="13"/>
    </row>
    <row r="31" spans="1:14" x14ac:dyDescent="0.3">
      <c r="H31" s="6"/>
      <c r="K31" s="4"/>
      <c r="L31" s="4"/>
      <c r="N31" s="12"/>
    </row>
    <row r="32" spans="1:14" x14ac:dyDescent="0.3">
      <c r="C32" s="11" t="s">
        <v>11</v>
      </c>
    </row>
    <row r="33" spans="3:22" ht="15" customHeight="1" x14ac:dyDescent="0.3">
      <c r="O33" s="19"/>
      <c r="P33" s="19"/>
      <c r="Q33" s="19"/>
      <c r="R33" s="19"/>
      <c r="S33" s="19"/>
      <c r="T33" s="19"/>
      <c r="U33" s="19"/>
      <c r="V33" s="19"/>
    </row>
    <row r="34" spans="3:22" x14ac:dyDescent="0.3">
      <c r="C34" s="11" t="s">
        <v>13</v>
      </c>
      <c r="N34" s="19"/>
      <c r="O34" s="19"/>
      <c r="P34" s="19"/>
      <c r="Q34" s="19"/>
      <c r="R34" s="19"/>
      <c r="S34" s="19"/>
      <c r="T34" s="19"/>
      <c r="U34" s="19"/>
      <c r="V34" s="19"/>
    </row>
    <row r="36" spans="3:22" x14ac:dyDescent="0.3">
      <c r="C36" s="11" t="s">
        <v>19</v>
      </c>
    </row>
  </sheetData>
  <mergeCells count="11">
    <mergeCell ref="A1:K1"/>
    <mergeCell ref="A26:C26"/>
    <mergeCell ref="A28:C28"/>
    <mergeCell ref="A5:H5"/>
    <mergeCell ref="A30:C30"/>
    <mergeCell ref="A11:C11"/>
    <mergeCell ref="A13:C13"/>
    <mergeCell ref="A15:C15"/>
    <mergeCell ref="A17:C17"/>
    <mergeCell ref="A19:C19"/>
    <mergeCell ref="A21:C21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ignoredErrors>
    <ignoredError sqref="D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4"/>
  <sheetViews>
    <sheetView tabSelected="1" workbookViewId="0">
      <selection activeCell="D7" sqref="D7"/>
    </sheetView>
  </sheetViews>
  <sheetFormatPr defaultRowHeight="14.5" x14ac:dyDescent="0.35"/>
  <cols>
    <col min="2" max="2" width="25.1796875" customWidth="1"/>
    <col min="4" max="6" width="10.54296875" bestFit="1" customWidth="1"/>
  </cols>
  <sheetData>
    <row r="1" spans="1:6" ht="15.75" customHeight="1" x14ac:dyDescent="0.45">
      <c r="A1" s="24" t="s">
        <v>22</v>
      </c>
    </row>
    <row r="2" spans="1:6" ht="15.75" customHeight="1" x14ac:dyDescent="0.35">
      <c r="A2" t="s">
        <v>28</v>
      </c>
    </row>
    <row r="3" spans="1:6" x14ac:dyDescent="0.35">
      <c r="A3" t="s">
        <v>23</v>
      </c>
    </row>
    <row r="5" spans="1:6" x14ac:dyDescent="0.35">
      <c r="D5" s="23" t="s">
        <v>1</v>
      </c>
      <c r="E5" s="23" t="s">
        <v>1</v>
      </c>
      <c r="F5" s="23" t="s">
        <v>1</v>
      </c>
    </row>
    <row r="6" spans="1:6" x14ac:dyDescent="0.35">
      <c r="A6" s="23" t="s">
        <v>24</v>
      </c>
    </row>
    <row r="7" spans="1:6" x14ac:dyDescent="0.35">
      <c r="A7" s="23"/>
      <c r="B7" t="s">
        <v>37</v>
      </c>
      <c r="D7" s="30">
        <v>1500</v>
      </c>
    </row>
    <row r="8" spans="1:6" x14ac:dyDescent="0.35">
      <c r="B8" t="s">
        <v>34</v>
      </c>
      <c r="D8" s="33">
        <v>3000</v>
      </c>
      <c r="E8" s="30"/>
      <c r="F8" s="30"/>
    </row>
    <row r="9" spans="1:6" x14ac:dyDescent="0.35">
      <c r="D9" s="30"/>
      <c r="E9" s="31">
        <f>SUM(D7:D8)</f>
        <v>4500</v>
      </c>
      <c r="F9" s="30"/>
    </row>
    <row r="10" spans="1:6" x14ac:dyDescent="0.35">
      <c r="D10" s="30"/>
      <c r="E10" s="30"/>
      <c r="F10" s="30"/>
    </row>
    <row r="11" spans="1:6" x14ac:dyDescent="0.35">
      <c r="A11" s="23" t="s">
        <v>25</v>
      </c>
      <c r="D11" s="33">
        <v>13322.62</v>
      </c>
      <c r="E11" s="30"/>
      <c r="F11" s="30"/>
    </row>
    <row r="12" spans="1:6" x14ac:dyDescent="0.35">
      <c r="D12" s="30"/>
      <c r="E12" s="31">
        <f>D11</f>
        <v>13322.62</v>
      </c>
      <c r="F12" s="30"/>
    </row>
    <row r="13" spans="1:6" ht="15" thickBot="1" x14ac:dyDescent="0.4">
      <c r="A13" s="23" t="s">
        <v>26</v>
      </c>
      <c r="D13" s="30"/>
      <c r="E13" s="30"/>
      <c r="F13" s="32">
        <f>E9+E12</f>
        <v>17822.620000000003</v>
      </c>
    </row>
    <row r="14" spans="1:6" ht="15" thickTop="1" x14ac:dyDescent="0.35"/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Variances</vt:lpstr>
      <vt:lpstr>Reserves</vt:lpstr>
      <vt:lpstr>Variances!Print_Area</vt:lpstr>
    </vt:vector>
  </TitlesOfParts>
  <Company>Littlejohn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jsheridan</dc:creator>
  <cp:lastModifiedBy>Bunwell Parish Clerk</cp:lastModifiedBy>
  <cp:lastPrinted>2023-04-23T13:28:50Z</cp:lastPrinted>
  <dcterms:created xsi:type="dcterms:W3CDTF">2012-07-11T10:01:28Z</dcterms:created>
  <dcterms:modified xsi:type="dcterms:W3CDTF">2023-06-01T11:04:55Z</dcterms:modified>
</cp:coreProperties>
</file>